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04\Desktop\2023 (дом)\СВЕДЕНИЯ ОБ ОТКРЫТОСТИ БЮДЖЕТНЫХ ДАННЫХ\к бюджету на 2023-2025 годов\"/>
    </mc:Choice>
  </mc:AlternateContent>
  <bookViews>
    <workbookView xWindow="0" yWindow="0" windowWidth="19035" windowHeight="10860"/>
  </bookViews>
  <sheets>
    <sheet name="программы (2)" sheetId="8" r:id="rId1"/>
  </sheets>
  <definedNames>
    <definedName name="_xlnm._FilterDatabase" localSheetId="0" hidden="1">'программы (2)'!$A$2:$R$55</definedName>
    <definedName name="Excel_BuiltIn__FilterDatabase_1" localSheetId="0">#REF!</definedName>
    <definedName name="Excel_BuiltIn__FilterDatabase_1">#REF!</definedName>
  </definedNames>
  <calcPr calcId="162913"/>
</workbook>
</file>

<file path=xl/calcChain.xml><?xml version="1.0" encoding="utf-8"?>
<calcChain xmlns="http://schemas.openxmlformats.org/spreadsheetml/2006/main">
  <c r="M21" i="8" l="1"/>
  <c r="M22" i="8"/>
  <c r="M23" i="8"/>
  <c r="M24" i="8"/>
  <c r="M25" i="8"/>
  <c r="M15" i="8"/>
  <c r="M16" i="8"/>
  <c r="M17" i="8"/>
  <c r="M18" i="8"/>
  <c r="M19" i="8"/>
  <c r="M20" i="8"/>
  <c r="M8" i="8"/>
  <c r="M9" i="8"/>
  <c r="M10" i="8"/>
  <c r="M11" i="8"/>
  <c r="M12" i="8"/>
  <c r="M13" i="8"/>
  <c r="M14" i="8"/>
  <c r="M7" i="8"/>
  <c r="Q26" i="8" l="1"/>
  <c r="O26" i="8"/>
  <c r="R24" i="8"/>
  <c r="P24" i="8"/>
  <c r="R7" i="8"/>
  <c r="P7" i="8"/>
  <c r="N24" i="8"/>
  <c r="N7" i="8"/>
  <c r="C26" i="8"/>
  <c r="D26" i="8"/>
  <c r="K7" i="8"/>
  <c r="K24" i="8"/>
  <c r="R23" i="8" l="1"/>
  <c r="P23" i="8"/>
  <c r="N23" i="8"/>
  <c r="K23" i="8"/>
  <c r="K9" i="8" l="1"/>
  <c r="K10" i="8"/>
  <c r="K11" i="8"/>
  <c r="K12" i="8"/>
  <c r="K13" i="8"/>
  <c r="K14" i="8"/>
  <c r="K15" i="8"/>
  <c r="K16" i="8"/>
  <c r="K17" i="8"/>
  <c r="K18" i="8"/>
  <c r="K19" i="8"/>
  <c r="K20" i="8"/>
  <c r="K21" i="8"/>
  <c r="K22" i="8"/>
  <c r="K25" i="8"/>
  <c r="K8" i="8"/>
  <c r="L26" i="8" l="1"/>
  <c r="M26" i="8" s="1"/>
  <c r="K26" i="8"/>
  <c r="R25" i="8"/>
  <c r="P25" i="8"/>
  <c r="N25" i="8" l="1"/>
  <c r="J26" i="8" l="1"/>
  <c r="I26" i="8"/>
  <c r="H26" i="8"/>
  <c r="G26" i="8"/>
  <c r="F26" i="8"/>
  <c r="R22" i="8"/>
  <c r="P22" i="8"/>
  <c r="N22" i="8"/>
  <c r="R21" i="8"/>
  <c r="P21" i="8"/>
  <c r="N21" i="8"/>
  <c r="R20" i="8"/>
  <c r="P20" i="8"/>
  <c r="N20" i="8"/>
  <c r="R19" i="8"/>
  <c r="P19" i="8"/>
  <c r="N19" i="8"/>
  <c r="R18" i="8"/>
  <c r="P18" i="8"/>
  <c r="N18" i="8"/>
  <c r="R17" i="8"/>
  <c r="P17" i="8"/>
  <c r="N17" i="8"/>
  <c r="R16" i="8"/>
  <c r="P16" i="8"/>
  <c r="N16" i="8"/>
  <c r="R15" i="8"/>
  <c r="P15" i="8"/>
  <c r="N15" i="8"/>
  <c r="R14" i="8"/>
  <c r="P14" i="8"/>
  <c r="N14" i="8"/>
  <c r="R13" i="8"/>
  <c r="P13" i="8"/>
  <c r="N13" i="8"/>
  <c r="R12" i="8"/>
  <c r="P12" i="8"/>
  <c r="N12" i="8"/>
  <c r="R11" i="8"/>
  <c r="P11" i="8"/>
  <c r="N11" i="8"/>
  <c r="E11" i="8"/>
  <c r="E26" i="8" s="1"/>
  <c r="R10" i="8"/>
  <c r="P10" i="8"/>
  <c r="N10" i="8"/>
  <c r="R9" i="8"/>
  <c r="P9" i="8"/>
  <c r="N9" i="8"/>
  <c r="R8" i="8"/>
  <c r="P8" i="8"/>
  <c r="N8" i="8"/>
  <c r="R26" i="8" l="1"/>
  <c r="P26" i="8"/>
  <c r="N26" i="8"/>
</calcChain>
</file>

<file path=xl/sharedStrings.xml><?xml version="1.0" encoding="utf-8"?>
<sst xmlns="http://schemas.openxmlformats.org/spreadsheetml/2006/main" count="62" uniqueCount="57">
  <si>
    <t>Всего расходов:</t>
  </si>
  <si>
    <t>№</t>
  </si>
  <si>
    <t>Наименование показателей</t>
  </si>
  <si>
    <t>#Н/Д</t>
  </si>
  <si>
    <t>Муниципальная программа "Развитие физической культуры и спорта в Пограничном муниципальном округе "</t>
  </si>
  <si>
    <t>Муниципальная программа  "Профилактика экстремизма, терроризма и правонарушений на территории Пограничного муниципального округа"</t>
  </si>
  <si>
    <t>Муниципальная программа "Защита населения и территории Пограничного муниципального округа от чрезвычайных ситуаций природного и техногенного характера"</t>
  </si>
  <si>
    <t>Муниципальная программа "Модернизация дорожной сети в Пограничном муниципальном округе"</t>
  </si>
  <si>
    <t>Муниципальная программа "Обеспечение доступным жильем и качественными услугами ЖКХ население Пограничного муниципального округа"</t>
  </si>
  <si>
    <t>Муниципальная программа "Информационное общество Пограничного муниципального округа"</t>
  </si>
  <si>
    <t>Муниципальная программа "Развитие культуры, библиотечного обслуживания и молодежной политики в Пограничном муниципальном округе"</t>
  </si>
  <si>
    <t>Муниципальная программа "Развитие образования Пограничного муниципального округа"</t>
  </si>
  <si>
    <t>Муниципальная программа "Управление собственностью Пограничного муниципального округа"</t>
  </si>
  <si>
    <t>Муниципальная программа " Благоустройство территории Пограничного муниципального округа "</t>
  </si>
  <si>
    <t>Муниципальная программа " Энергосбережение и повышение энергетической эффективности на территории Пограничного муниципального округа"</t>
  </si>
  <si>
    <t xml:space="preserve">Муниципальная программа " Формирование современной городской среды территорий, входящих в состав Пограничного муниципального округа" </t>
  </si>
  <si>
    <t>9</t>
  </si>
  <si>
    <t>10</t>
  </si>
  <si>
    <t>11</t>
  </si>
  <si>
    <t>12</t>
  </si>
  <si>
    <t>13</t>
  </si>
  <si>
    <t>14</t>
  </si>
  <si>
    <t>15</t>
  </si>
  <si>
    <t>16</t>
  </si>
  <si>
    <t>Муниципальная программа "Создание условий для организации транспортного обслуживания населения между поселениями в границах муниципального округа"</t>
  </si>
  <si>
    <t>Муниципальная программа "Развитие муниципальной службы в Пограничном муниципальном округе"</t>
  </si>
  <si>
    <t>Муниципальная программа "Градостроительная деятельность на территории Пограничного муниципального округа"</t>
  </si>
  <si>
    <t>(тыс.рублей)</t>
  </si>
  <si>
    <t>Проект бюджета Пограничного муниципального округа</t>
  </si>
  <si>
    <t>отклонение 2023/2022</t>
  </si>
  <si>
    <t>5=4-3</t>
  </si>
  <si>
    <t>отклонение 2024/2023</t>
  </si>
  <si>
    <t>Муниципальная программа "Противодействие коррупции в  Пограничном муниципальном округе"</t>
  </si>
  <si>
    <t>17</t>
  </si>
  <si>
    <t>Сведения о расходах бюджета Пограничного муниципального округа по муниципальным программам на 2023 год и на плановый период 2024 и 2025 годов в сравнении с ожидаемым исполнением за текущий финансовый год</t>
  </si>
  <si>
    <t>Исполнение 2021 год</t>
  </si>
  <si>
    <t>Ожидаемое исполнения за 2022 год</t>
  </si>
  <si>
    <t>Отклонение 2022/2021</t>
  </si>
  <si>
    <t>отклонение 2025/2024</t>
  </si>
  <si>
    <t>Муниципальная программа "Развитие малого и среднего предпринимательства в Пограничном муниципальном округе"</t>
  </si>
  <si>
    <t>18</t>
  </si>
  <si>
    <t>Муниципальная программа "Развитие территориального общественного самоуправления на территории Пограничного муниципального округа"</t>
  </si>
  <si>
    <t>Муниципальная программа "Поддержка социально ориентированных некоммерческих организаций на территории Пограничного муниципального округа"</t>
  </si>
  <si>
    <t>19</t>
  </si>
  <si>
    <t>1</t>
  </si>
  <si>
    <t>2</t>
  </si>
  <si>
    <t>3</t>
  </si>
  <si>
    <t>5</t>
  </si>
  <si>
    <t>6</t>
  </si>
  <si>
    <t>7</t>
  </si>
  <si>
    <t>8</t>
  </si>
  <si>
    <t>4</t>
  </si>
  <si>
    <t>отклонение 2023/2021</t>
  </si>
  <si>
    <t>7=6-3</t>
  </si>
  <si>
    <t>8=6-4</t>
  </si>
  <si>
    <t>10=9-6</t>
  </si>
  <si>
    <t>12=11-9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</si>
</sst>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0"/>
      <name val="Arial Cyr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indexed="8"/>
      <name val="Arial Cyr"/>
      <family val="2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Arial Cyr"/>
      <family val="2"/>
      <charset val="204"/>
    </font>
    <font>
      <b/>
      <sz val="10"/>
      <name val="Arial Cyr"/>
      <family val="2"/>
      <charset val="204"/>
    </font>
    <font>
      <b/>
      <sz val="12"/>
      <color indexed="8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indexed="8"/>
      <name val="Arial Cyr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5">
    <xf numFmtId="0" fontId="0" fillId="0" borderId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10" borderId="0" applyNumberFormat="0" applyBorder="0" applyAlignment="0" applyProtection="0"/>
    <xf numFmtId="0" fontId="2" fillId="4" borderId="1" applyNumberFormat="0" applyAlignment="0" applyProtection="0"/>
    <xf numFmtId="0" fontId="3" fillId="11" borderId="2" applyNumberFormat="0" applyAlignment="0" applyProtection="0"/>
    <xf numFmtId="0" fontId="4" fillId="11" borderId="1" applyNumberFormat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6" applyNumberFormat="0" applyFill="0" applyAlignment="0" applyProtection="0"/>
    <xf numFmtId="0" fontId="9" fillId="12" borderId="7" applyNumberFormat="0" applyAlignment="0" applyProtection="0"/>
    <xf numFmtId="0" fontId="10" fillId="0" borderId="0" applyNumberFormat="0" applyFill="0" applyBorder="0" applyAlignment="0" applyProtection="0"/>
    <xf numFmtId="0" fontId="11" fillId="13" borderId="0" applyNumberFormat="0" applyBorder="0" applyAlignment="0" applyProtection="0"/>
    <xf numFmtId="0" fontId="12" fillId="2" borderId="0" applyNumberFormat="0" applyBorder="0" applyAlignment="0" applyProtection="0"/>
    <xf numFmtId="0" fontId="13" fillId="0" borderId="0" applyNumberFormat="0" applyFill="0" applyBorder="0" applyAlignment="0" applyProtection="0"/>
    <xf numFmtId="0" fontId="17" fillId="14" borderId="8" applyNumberFormat="0" applyAlignment="0" applyProtection="0"/>
    <xf numFmtId="0" fontId="14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  <xf numFmtId="49" fontId="28" fillId="0" borderId="16">
      <alignment horizontal="center" vertical="top" shrinkToFit="1"/>
    </xf>
  </cellStyleXfs>
  <cellXfs count="74">
    <xf numFmtId="0" fontId="0" fillId="0" borderId="0" xfId="0"/>
    <xf numFmtId="4" fontId="19" fillId="0" borderId="10" xfId="0" applyNumberFormat="1" applyFont="1" applyFill="1" applyBorder="1" applyAlignment="1">
      <alignment horizontal="center" vertical="center" shrinkToFit="1"/>
    </xf>
    <xf numFmtId="0" fontId="20" fillId="15" borderId="0" xfId="0" applyFont="1" applyFill="1"/>
    <xf numFmtId="0" fontId="0" fillId="15" borderId="0" xfId="0" applyFont="1" applyFill="1"/>
    <xf numFmtId="0" fontId="22" fillId="0" borderId="0" xfId="0" applyFont="1" applyFill="1" applyBorder="1" applyAlignment="1">
      <alignment horizontal="right"/>
    </xf>
    <xf numFmtId="0" fontId="23" fillId="0" borderId="10" xfId="0" applyFont="1" applyFill="1" applyBorder="1" applyAlignment="1">
      <alignment vertical="top" wrapText="1"/>
    </xf>
    <xf numFmtId="0" fontId="26" fillId="15" borderId="0" xfId="0" applyFont="1" applyFill="1"/>
    <xf numFmtId="0" fontId="23" fillId="0" borderId="10" xfId="0" applyFont="1" applyFill="1" applyBorder="1" applyAlignment="1">
      <alignment horizontal="left" vertical="center" wrapText="1"/>
    </xf>
    <xf numFmtId="0" fontId="23" fillId="0" borderId="10" xfId="0" applyFont="1" applyFill="1" applyBorder="1" applyAlignment="1">
      <alignment horizontal="left" vertical="top" wrapText="1"/>
    </xf>
    <xf numFmtId="0" fontId="23" fillId="0" borderId="15" xfId="0" applyFont="1" applyFill="1" applyBorder="1" applyAlignment="1">
      <alignment vertical="center" wrapText="1"/>
    </xf>
    <xf numFmtId="0" fontId="27" fillId="0" borderId="10" xfId="0" applyFont="1" applyFill="1" applyBorder="1" applyAlignment="1">
      <alignment horizontal="left"/>
    </xf>
    <xf numFmtId="0" fontId="0" fillId="0" borderId="0" xfId="0" applyFont="1" applyFill="1"/>
    <xf numFmtId="0" fontId="23" fillId="0" borderId="10" xfId="0" applyFont="1" applyFill="1" applyBorder="1" applyAlignment="1">
      <alignment horizontal="left" vertical="center" wrapText="1" shrinkToFit="1"/>
    </xf>
    <xf numFmtId="0" fontId="19" fillId="0" borderId="0" xfId="0" applyFont="1" applyFill="1" applyBorder="1" applyAlignment="1">
      <alignment horizontal="right"/>
    </xf>
    <xf numFmtId="0" fontId="18" fillId="0" borderId="10" xfId="0" applyFont="1" applyFill="1" applyBorder="1" applyAlignment="1">
      <alignment horizontal="center" vertical="center"/>
    </xf>
    <xf numFmtId="49" fontId="23" fillId="0" borderId="10" xfId="0" applyNumberFormat="1" applyFont="1" applyFill="1" applyBorder="1" applyAlignment="1">
      <alignment horizontal="left" vertical="center" wrapText="1"/>
    </xf>
    <xf numFmtId="0" fontId="26" fillId="0" borderId="10" xfId="0" applyFont="1" applyFill="1" applyBorder="1"/>
    <xf numFmtId="0" fontId="22" fillId="0" borderId="11" xfId="0" applyFont="1" applyFill="1" applyBorder="1" applyAlignment="1">
      <alignment horizontal="right"/>
    </xf>
    <xf numFmtId="4" fontId="22" fillId="0" borderId="14" xfId="0" applyNumberFormat="1" applyFont="1" applyFill="1" applyBorder="1" applyAlignment="1">
      <alignment horizontal="right" vertical="top" shrinkToFit="1"/>
    </xf>
    <xf numFmtId="4" fontId="25" fillId="0" borderId="14" xfId="0" applyNumberFormat="1" applyFont="1" applyFill="1" applyBorder="1" applyAlignment="1">
      <alignment horizontal="right" vertical="top" shrinkToFit="1"/>
    </xf>
    <xf numFmtId="4" fontId="23" fillId="0" borderId="10" xfId="0" applyNumberFormat="1" applyFont="1" applyFill="1" applyBorder="1" applyAlignment="1">
      <alignment horizontal="center" vertical="center" shrinkToFit="1"/>
    </xf>
    <xf numFmtId="0" fontId="23" fillId="0" borderId="10" xfId="0" applyFont="1" applyFill="1" applyBorder="1" applyAlignment="1">
      <alignment vertical="center" wrapText="1" shrinkToFit="1"/>
    </xf>
    <xf numFmtId="4" fontId="18" fillId="0" borderId="18" xfId="0" applyNumberFormat="1" applyFont="1" applyFill="1" applyBorder="1" applyAlignment="1">
      <alignment horizontal="center" vertical="center" shrinkToFit="1"/>
    </xf>
    <xf numFmtId="4" fontId="18" fillId="0" borderId="17" xfId="0" applyNumberFormat="1" applyFont="1" applyFill="1" applyBorder="1" applyAlignment="1">
      <alignment horizontal="center" vertical="center" shrinkToFit="1"/>
    </xf>
    <xf numFmtId="4" fontId="25" fillId="0" borderId="0" xfId="0" applyNumberFormat="1" applyFont="1" applyFill="1" applyBorder="1" applyAlignment="1">
      <alignment horizontal="right" vertical="top" shrinkToFit="1"/>
    </xf>
    <xf numFmtId="49" fontId="23" fillId="0" borderId="10" xfId="0" applyNumberFormat="1" applyFont="1" applyFill="1" applyBorder="1" applyAlignment="1">
      <alignment horizontal="center" vertical="center"/>
    </xf>
    <xf numFmtId="49" fontId="23" fillId="0" borderId="10" xfId="0" applyNumberFormat="1" applyFont="1" applyFill="1" applyBorder="1" applyAlignment="1">
      <alignment horizontal="center"/>
    </xf>
    <xf numFmtId="0" fontId="23" fillId="16" borderId="10" xfId="0" applyFont="1" applyFill="1" applyBorder="1" applyAlignment="1">
      <alignment vertical="top" wrapText="1"/>
    </xf>
    <xf numFmtId="0" fontId="25" fillId="0" borderId="12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 wrapText="1"/>
    </xf>
    <xf numFmtId="0" fontId="25" fillId="0" borderId="19" xfId="0" applyFont="1" applyFill="1" applyBorder="1" applyAlignment="1">
      <alignment horizontal="center" vertical="center" wrapText="1"/>
    </xf>
    <xf numFmtId="0" fontId="25" fillId="0" borderId="14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4" fontId="19" fillId="0" borderId="17" xfId="0" applyNumberFormat="1" applyFont="1" applyFill="1" applyBorder="1" applyAlignment="1">
      <alignment horizontal="center" vertical="center" shrinkToFit="1"/>
    </xf>
    <xf numFmtId="4" fontId="22" fillId="0" borderId="10" xfId="0" applyNumberFormat="1" applyFont="1" applyFill="1" applyBorder="1" applyAlignment="1">
      <alignment horizontal="center" vertical="center" shrinkToFit="1"/>
    </xf>
    <xf numFmtId="4" fontId="29" fillId="0" borderId="10" xfId="0" applyNumberFormat="1" applyFont="1" applyFill="1" applyBorder="1" applyAlignment="1">
      <alignment horizontal="center" vertical="center" shrinkToFit="1"/>
    </xf>
    <xf numFmtId="49" fontId="24" fillId="0" borderId="10" xfId="0" applyNumberFormat="1" applyFont="1" applyFill="1" applyBorder="1" applyAlignment="1">
      <alignment horizontal="right"/>
    </xf>
    <xf numFmtId="4" fontId="23" fillId="0" borderId="17" xfId="0" applyNumberFormat="1" applyFont="1" applyFill="1" applyBorder="1" applyAlignment="1">
      <alignment horizontal="right" vertical="top" shrinkToFit="1"/>
    </xf>
    <xf numFmtId="0" fontId="24" fillId="0" borderId="17" xfId="0" applyFont="1" applyFill="1" applyBorder="1" applyAlignment="1">
      <alignment horizontal="center" vertical="center" wrapText="1"/>
    </xf>
    <xf numFmtId="0" fontId="24" fillId="0" borderId="23" xfId="0" applyFont="1" applyFill="1" applyBorder="1" applyAlignment="1">
      <alignment horizontal="center" vertical="center" wrapText="1"/>
    </xf>
    <xf numFmtId="0" fontId="23" fillId="0" borderId="25" xfId="0" applyFont="1" applyFill="1" applyBorder="1" applyAlignment="1">
      <alignment horizontal="center" vertical="center"/>
    </xf>
    <xf numFmtId="0" fontId="24" fillId="0" borderId="25" xfId="0" applyFont="1" applyFill="1" applyBorder="1" applyAlignment="1">
      <alignment horizontal="center" vertical="center" wrapText="1"/>
    </xf>
    <xf numFmtId="0" fontId="24" fillId="17" borderId="10" xfId="0" applyFont="1" applyFill="1" applyBorder="1" applyAlignment="1">
      <alignment horizontal="center" vertical="center" wrapText="1"/>
    </xf>
    <xf numFmtId="49" fontId="24" fillId="17" borderId="10" xfId="0" applyNumberFormat="1" applyFont="1" applyFill="1" applyBorder="1" applyAlignment="1">
      <alignment horizontal="center" vertical="center" wrapText="1"/>
    </xf>
    <xf numFmtId="4" fontId="24" fillId="17" borderId="10" xfId="0" applyNumberFormat="1" applyFont="1" applyFill="1" applyBorder="1" applyAlignment="1">
      <alignment horizontal="center" vertical="center" shrinkToFit="1"/>
    </xf>
    <xf numFmtId="0" fontId="24" fillId="17" borderId="17" xfId="0" applyFont="1" applyFill="1" applyBorder="1" applyAlignment="1">
      <alignment horizontal="center" vertical="center" wrapText="1"/>
    </xf>
    <xf numFmtId="49" fontId="24" fillId="17" borderId="17" xfId="0" applyNumberFormat="1" applyFont="1" applyFill="1" applyBorder="1" applyAlignment="1">
      <alignment horizontal="center" vertical="center" wrapText="1"/>
    </xf>
    <xf numFmtId="4" fontId="24" fillId="17" borderId="17" xfId="0" applyNumberFormat="1" applyFont="1" applyFill="1" applyBorder="1" applyAlignment="1">
      <alignment horizontal="center" vertical="center" shrinkToFit="1"/>
    </xf>
    <xf numFmtId="4" fontId="24" fillId="0" borderId="10" xfId="0" applyNumberFormat="1" applyFont="1" applyFill="1" applyBorder="1" applyAlignment="1">
      <alignment horizontal="right"/>
    </xf>
    <xf numFmtId="4" fontId="24" fillId="0" borderId="10" xfId="0" applyNumberFormat="1" applyFont="1" applyFill="1" applyBorder="1" applyAlignment="1">
      <alignment horizontal="center" vertical="center"/>
    </xf>
    <xf numFmtId="0" fontId="24" fillId="0" borderId="23" xfId="0" applyFont="1" applyFill="1" applyBorder="1" applyAlignment="1">
      <alignment horizontal="center" vertical="center" wrapText="1"/>
    </xf>
    <xf numFmtId="0" fontId="23" fillId="16" borderId="10" xfId="0" applyFont="1" applyFill="1" applyBorder="1" applyAlignment="1">
      <alignment vertical="center" wrapText="1"/>
    </xf>
    <xf numFmtId="49" fontId="24" fillId="0" borderId="20" xfId="0" applyNumberFormat="1" applyFont="1" applyFill="1" applyBorder="1" applyAlignment="1">
      <alignment horizontal="right"/>
    </xf>
    <xf numFmtId="4" fontId="18" fillId="0" borderId="10" xfId="0" applyNumberFormat="1" applyFont="1" applyFill="1" applyBorder="1" applyAlignment="1">
      <alignment horizontal="center" vertical="center" wrapText="1"/>
    </xf>
    <xf numFmtId="4" fontId="18" fillId="0" borderId="0" xfId="0" applyNumberFormat="1" applyFont="1" applyFill="1" applyBorder="1" applyAlignment="1">
      <alignment horizontal="center" vertical="center" wrapText="1"/>
    </xf>
    <xf numFmtId="4" fontId="18" fillId="0" borderId="10" xfId="0" applyNumberFormat="1" applyFont="1" applyFill="1" applyBorder="1" applyAlignment="1">
      <alignment horizontal="center" vertical="center" wrapText="1" shrinkToFit="1"/>
    </xf>
    <xf numFmtId="4" fontId="18" fillId="16" borderId="10" xfId="0" applyNumberFormat="1" applyFont="1" applyFill="1" applyBorder="1" applyAlignment="1">
      <alignment horizontal="center" vertical="center" wrapText="1"/>
    </xf>
    <xf numFmtId="0" fontId="25" fillId="17" borderId="10" xfId="0" applyFont="1" applyFill="1" applyBorder="1" applyAlignment="1">
      <alignment horizontal="center" vertical="center" wrapText="1"/>
    </xf>
    <xf numFmtId="4" fontId="19" fillId="17" borderId="10" xfId="0" applyNumberFormat="1" applyFont="1" applyFill="1" applyBorder="1" applyAlignment="1">
      <alignment horizontal="center" vertical="center" shrinkToFit="1"/>
    </xf>
    <xf numFmtId="0" fontId="23" fillId="0" borderId="10" xfId="0" applyFont="1" applyFill="1" applyBorder="1" applyAlignment="1">
      <alignment vertical="center" wrapText="1"/>
    </xf>
    <xf numFmtId="4" fontId="18" fillId="0" borderId="10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wrapText="1"/>
    </xf>
    <xf numFmtId="0" fontId="23" fillId="0" borderId="24" xfId="0" applyFont="1" applyFill="1" applyBorder="1" applyAlignment="1">
      <alignment horizontal="center" vertical="center"/>
    </xf>
    <xf numFmtId="0" fontId="23" fillId="0" borderId="25" xfId="0" applyFont="1" applyFill="1" applyBorder="1" applyAlignment="1">
      <alignment horizontal="center" vertical="center"/>
    </xf>
    <xf numFmtId="0" fontId="24" fillId="0" borderId="22" xfId="0" applyFont="1" applyFill="1" applyBorder="1" applyAlignment="1">
      <alignment horizontal="center" vertical="center" wrapText="1"/>
    </xf>
    <xf numFmtId="0" fontId="24" fillId="0" borderId="23" xfId="0" applyFont="1" applyFill="1" applyBorder="1" applyAlignment="1">
      <alignment horizontal="center" vertical="center" wrapText="1"/>
    </xf>
    <xf numFmtId="0" fontId="24" fillId="0" borderId="24" xfId="0" applyFont="1" applyFill="1" applyBorder="1" applyAlignment="1">
      <alignment horizontal="center" vertical="center" wrapText="1"/>
    </xf>
    <xf numFmtId="0" fontId="24" fillId="0" borderId="25" xfId="0" applyFont="1" applyFill="1" applyBorder="1" applyAlignment="1">
      <alignment horizontal="center" vertical="center" wrapText="1"/>
    </xf>
    <xf numFmtId="0" fontId="24" fillId="0" borderId="20" xfId="0" applyFont="1" applyFill="1" applyBorder="1" applyAlignment="1">
      <alignment horizontal="center" vertical="center" wrapText="1"/>
    </xf>
    <xf numFmtId="0" fontId="24" fillId="0" borderId="21" xfId="0" applyFont="1" applyFill="1" applyBorder="1" applyAlignment="1">
      <alignment horizontal="center" vertical="center" wrapText="1"/>
    </xf>
    <xf numFmtId="0" fontId="24" fillId="0" borderId="17" xfId="0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24" fillId="17" borderId="24" xfId="0" applyFont="1" applyFill="1" applyBorder="1" applyAlignment="1">
      <alignment horizontal="center" vertical="center" wrapText="1"/>
    </xf>
    <xf numFmtId="0" fontId="18" fillId="17" borderId="25" xfId="0" applyFont="1" applyFill="1" applyBorder="1" applyAlignment="1">
      <alignment horizontal="center" vertical="center" wrapText="1"/>
    </xf>
  </cellXfs>
  <cellStyles count="25">
    <cellStyle name="ex69" xfId="24"/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Хороший" xfId="23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C3C3C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6"/>
  <sheetViews>
    <sheetView tabSelected="1" topLeftCell="D1" zoomScaleNormal="100" workbookViewId="0">
      <selection activeCell="M21" sqref="M21"/>
    </sheetView>
  </sheetViews>
  <sheetFormatPr defaultRowHeight="12.75" outlineLevelRow="1" x14ac:dyDescent="0.2"/>
  <cols>
    <col min="1" max="1" width="7.140625" style="11" customWidth="1"/>
    <col min="2" max="2" width="66.28515625" style="11" customWidth="1"/>
    <col min="3" max="3" width="12.140625" style="11" customWidth="1"/>
    <col min="4" max="4" width="14.5703125" style="11" customWidth="1"/>
    <col min="5" max="10" width="0" style="11" hidden="1" customWidth="1"/>
    <col min="11" max="11" width="11" style="11" customWidth="1"/>
    <col min="12" max="15" width="11.7109375" style="11" customWidth="1"/>
    <col min="16" max="17" width="12.7109375" style="11" customWidth="1"/>
    <col min="18" max="18" width="16" style="11" customWidth="1"/>
    <col min="19" max="16384" width="9.140625" style="3"/>
  </cols>
  <sheetData>
    <row r="1" spans="1:18" s="2" customFormat="1" ht="95.25" customHeight="1" x14ac:dyDescent="0.3">
      <c r="A1" s="61" t="s">
        <v>34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</row>
    <row r="2" spans="1:18" x14ac:dyDescent="0.2">
      <c r="B2" s="4"/>
      <c r="C2" s="4"/>
      <c r="D2" s="4"/>
      <c r="E2" s="17"/>
      <c r="F2" s="17"/>
      <c r="G2" s="17"/>
      <c r="H2" s="17"/>
      <c r="I2" s="17"/>
      <c r="J2" s="17"/>
      <c r="K2" s="4"/>
      <c r="L2" s="4"/>
      <c r="M2" s="4"/>
      <c r="N2" s="4"/>
      <c r="O2" s="4"/>
      <c r="P2" s="4"/>
      <c r="Q2" s="4"/>
      <c r="R2" s="13" t="s">
        <v>27</v>
      </c>
    </row>
    <row r="3" spans="1:18" ht="88.5" customHeight="1" x14ac:dyDescent="0.2">
      <c r="A3" s="62" t="s">
        <v>1</v>
      </c>
      <c r="B3" s="64" t="s">
        <v>2</v>
      </c>
      <c r="C3" s="66" t="s">
        <v>35</v>
      </c>
      <c r="D3" s="66" t="s">
        <v>36</v>
      </c>
      <c r="E3" s="28" t="s">
        <v>3</v>
      </c>
      <c r="F3" s="29" t="s">
        <v>3</v>
      </c>
      <c r="G3" s="29" t="s">
        <v>3</v>
      </c>
      <c r="H3" s="29" t="s">
        <v>3</v>
      </c>
      <c r="I3" s="29" t="s">
        <v>3</v>
      </c>
      <c r="J3" s="30" t="s">
        <v>3</v>
      </c>
      <c r="K3" s="72" t="s">
        <v>37</v>
      </c>
      <c r="L3" s="68" t="s">
        <v>28</v>
      </c>
      <c r="M3" s="69"/>
      <c r="N3" s="69"/>
      <c r="O3" s="69"/>
      <c r="P3" s="69"/>
      <c r="Q3" s="69"/>
      <c r="R3" s="70"/>
    </row>
    <row r="4" spans="1:18" ht="32.25" customHeight="1" x14ac:dyDescent="0.2">
      <c r="A4" s="63"/>
      <c r="B4" s="65"/>
      <c r="C4" s="71"/>
      <c r="D4" s="67"/>
      <c r="E4" s="31"/>
      <c r="F4" s="31"/>
      <c r="G4" s="31"/>
      <c r="H4" s="31"/>
      <c r="I4" s="31"/>
      <c r="J4" s="31"/>
      <c r="K4" s="73"/>
      <c r="L4" s="32">
        <v>2023</v>
      </c>
      <c r="M4" s="42" t="s">
        <v>52</v>
      </c>
      <c r="N4" s="42" t="s">
        <v>29</v>
      </c>
      <c r="O4" s="32">
        <v>2024</v>
      </c>
      <c r="P4" s="42" t="s">
        <v>31</v>
      </c>
      <c r="Q4" s="32">
        <v>2025</v>
      </c>
      <c r="R4" s="42" t="s">
        <v>38</v>
      </c>
    </row>
    <row r="5" spans="1:18" ht="15" customHeight="1" x14ac:dyDescent="0.2">
      <c r="A5" s="40">
        <v>1</v>
      </c>
      <c r="B5" s="39">
        <v>2</v>
      </c>
      <c r="C5" s="50">
        <v>3</v>
      </c>
      <c r="D5" s="41">
        <v>4</v>
      </c>
      <c r="E5" s="31"/>
      <c r="F5" s="31"/>
      <c r="G5" s="31"/>
      <c r="H5" s="31"/>
      <c r="I5" s="31"/>
      <c r="J5" s="31"/>
      <c r="K5" s="57">
        <v>5</v>
      </c>
      <c r="L5" s="32">
        <v>6</v>
      </c>
      <c r="M5" s="42">
        <v>7</v>
      </c>
      <c r="N5" s="42">
        <v>8</v>
      </c>
      <c r="O5" s="32">
        <v>9</v>
      </c>
      <c r="P5" s="42">
        <v>10</v>
      </c>
      <c r="Q5" s="38">
        <v>11</v>
      </c>
      <c r="R5" s="45">
        <v>12</v>
      </c>
    </row>
    <row r="6" spans="1:18" ht="15" customHeight="1" x14ac:dyDescent="0.2">
      <c r="A6" s="40"/>
      <c r="B6" s="39"/>
      <c r="C6" s="50"/>
      <c r="D6" s="41"/>
      <c r="E6" s="31"/>
      <c r="F6" s="31"/>
      <c r="G6" s="31"/>
      <c r="H6" s="31"/>
      <c r="I6" s="31"/>
      <c r="J6" s="31"/>
      <c r="K6" s="57" t="s">
        <v>30</v>
      </c>
      <c r="L6" s="32"/>
      <c r="M6" s="43" t="s">
        <v>53</v>
      </c>
      <c r="N6" s="43" t="s">
        <v>54</v>
      </c>
      <c r="O6" s="32"/>
      <c r="P6" s="43" t="s">
        <v>55</v>
      </c>
      <c r="Q6" s="38"/>
      <c r="R6" s="46" t="s">
        <v>56</v>
      </c>
    </row>
    <row r="7" spans="1:18" ht="40.5" customHeight="1" outlineLevel="1" x14ac:dyDescent="0.2">
      <c r="A7" s="26" t="s">
        <v>44</v>
      </c>
      <c r="B7" s="21" t="s">
        <v>39</v>
      </c>
      <c r="C7" s="55">
        <v>0</v>
      </c>
      <c r="D7" s="1">
        <v>0</v>
      </c>
      <c r="E7" s="19"/>
      <c r="F7" s="19"/>
      <c r="G7" s="19"/>
      <c r="H7" s="19"/>
      <c r="I7" s="19"/>
      <c r="J7" s="19"/>
      <c r="K7" s="58">
        <f t="shared" ref="K7" si="0">D7-C7</f>
        <v>0</v>
      </c>
      <c r="L7" s="1">
        <v>50</v>
      </c>
      <c r="M7" s="58">
        <f>L7-C7</f>
        <v>50</v>
      </c>
      <c r="N7" s="44">
        <f t="shared" ref="N7:N26" si="1">L7-D7</f>
        <v>50</v>
      </c>
      <c r="O7" s="1">
        <v>50</v>
      </c>
      <c r="P7" s="44">
        <f t="shared" ref="P7:P26" si="2">O7-L7</f>
        <v>0</v>
      </c>
      <c r="Q7" s="23">
        <v>50</v>
      </c>
      <c r="R7" s="47">
        <f>Q7-O7</f>
        <v>0</v>
      </c>
    </row>
    <row r="8" spans="1:18" ht="31.5" customHeight="1" outlineLevel="1" x14ac:dyDescent="0.2">
      <c r="A8" s="25" t="s">
        <v>45</v>
      </c>
      <c r="B8" s="7" t="s">
        <v>4</v>
      </c>
      <c r="C8" s="53">
        <v>1028.6500000000001</v>
      </c>
      <c r="D8" s="1">
        <v>12958.12</v>
      </c>
      <c r="E8" s="18"/>
      <c r="F8" s="18"/>
      <c r="G8" s="18"/>
      <c r="H8" s="18"/>
      <c r="I8" s="18"/>
      <c r="J8" s="18"/>
      <c r="K8" s="58">
        <f>D8-C8</f>
        <v>11929.470000000001</v>
      </c>
      <c r="L8" s="1">
        <v>1694.57</v>
      </c>
      <c r="M8" s="58">
        <f t="shared" ref="M8:M26" si="3">L8-C8</f>
        <v>665.91999999999985</v>
      </c>
      <c r="N8" s="44">
        <f t="shared" si="1"/>
        <v>-11263.550000000001</v>
      </c>
      <c r="O8" s="1">
        <v>452.13</v>
      </c>
      <c r="P8" s="44">
        <f t="shared" si="2"/>
        <v>-1242.44</v>
      </c>
      <c r="Q8" s="33">
        <v>452.34</v>
      </c>
      <c r="R8" s="47">
        <f>Q8-O8</f>
        <v>0.20999999999997954</v>
      </c>
    </row>
    <row r="9" spans="1:18" ht="29.25" customHeight="1" outlineLevel="1" x14ac:dyDescent="0.2">
      <c r="A9" s="25" t="s">
        <v>46</v>
      </c>
      <c r="B9" s="5" t="s">
        <v>5</v>
      </c>
      <c r="C9" s="53">
        <v>80.5</v>
      </c>
      <c r="D9" s="1">
        <v>113</v>
      </c>
      <c r="E9" s="18"/>
      <c r="F9" s="18"/>
      <c r="G9" s="18"/>
      <c r="H9" s="18"/>
      <c r="I9" s="18"/>
      <c r="J9" s="18"/>
      <c r="K9" s="58">
        <f t="shared" ref="K9:K26" si="4">D9-C9</f>
        <v>32.5</v>
      </c>
      <c r="L9" s="34">
        <v>0</v>
      </c>
      <c r="M9" s="58">
        <f t="shared" si="3"/>
        <v>-80.5</v>
      </c>
      <c r="N9" s="44">
        <f t="shared" si="1"/>
        <v>-113</v>
      </c>
      <c r="O9" s="1">
        <v>0</v>
      </c>
      <c r="P9" s="44">
        <f t="shared" si="2"/>
        <v>0</v>
      </c>
      <c r="Q9" s="23">
        <v>0</v>
      </c>
      <c r="R9" s="47">
        <f t="shared" ref="R9:R26" si="5">Q9-O9</f>
        <v>0</v>
      </c>
    </row>
    <row r="10" spans="1:18" ht="27" customHeight="1" outlineLevel="1" x14ac:dyDescent="0.2">
      <c r="A10" s="25" t="s">
        <v>51</v>
      </c>
      <c r="B10" s="5" t="s">
        <v>25</v>
      </c>
      <c r="C10" s="53">
        <v>159.15</v>
      </c>
      <c r="D10" s="1">
        <v>200</v>
      </c>
      <c r="E10" s="24"/>
      <c r="F10" s="19"/>
      <c r="G10" s="19"/>
      <c r="H10" s="19"/>
      <c r="I10" s="19"/>
      <c r="J10" s="19"/>
      <c r="K10" s="58">
        <f t="shared" si="4"/>
        <v>40.849999999999994</v>
      </c>
      <c r="L10" s="35">
        <v>200</v>
      </c>
      <c r="M10" s="58">
        <f t="shared" si="3"/>
        <v>40.849999999999994</v>
      </c>
      <c r="N10" s="44">
        <f t="shared" si="1"/>
        <v>0</v>
      </c>
      <c r="O10" s="1">
        <v>200</v>
      </c>
      <c r="P10" s="44">
        <f t="shared" si="2"/>
        <v>0</v>
      </c>
      <c r="Q10" s="22">
        <v>200</v>
      </c>
      <c r="R10" s="47">
        <f t="shared" si="5"/>
        <v>0</v>
      </c>
    </row>
    <row r="11" spans="1:18" s="11" customFormat="1" ht="44.25" customHeight="1" outlineLevel="1" x14ac:dyDescent="0.2">
      <c r="A11" s="25" t="s">
        <v>47</v>
      </c>
      <c r="B11" s="5" t="s">
        <v>6</v>
      </c>
      <c r="C11" s="53">
        <v>1317.19</v>
      </c>
      <c r="D11" s="1">
        <v>2805</v>
      </c>
      <c r="E11" s="20" t="e">
        <f>#REF!</f>
        <v>#REF!</v>
      </c>
      <c r="F11" s="18"/>
      <c r="G11" s="18"/>
      <c r="H11" s="18"/>
      <c r="I11" s="18"/>
      <c r="J11" s="18"/>
      <c r="K11" s="58">
        <f t="shared" si="4"/>
        <v>1487.81</v>
      </c>
      <c r="L11" s="1">
        <v>500</v>
      </c>
      <c r="M11" s="58">
        <f t="shared" si="3"/>
        <v>-817.19</v>
      </c>
      <c r="N11" s="44">
        <f t="shared" si="1"/>
        <v>-2305</v>
      </c>
      <c r="O11" s="1">
        <v>500</v>
      </c>
      <c r="P11" s="44">
        <f t="shared" si="2"/>
        <v>0</v>
      </c>
      <c r="Q11" s="22">
        <v>500</v>
      </c>
      <c r="R11" s="47">
        <f t="shared" si="5"/>
        <v>0</v>
      </c>
    </row>
    <row r="12" spans="1:18" ht="32.25" customHeight="1" outlineLevel="1" x14ac:dyDescent="0.2">
      <c r="A12" s="25" t="s">
        <v>48</v>
      </c>
      <c r="B12" s="8" t="s">
        <v>7</v>
      </c>
      <c r="C12" s="53">
        <v>43065.93</v>
      </c>
      <c r="D12" s="1">
        <v>46241.120000000003</v>
      </c>
      <c r="E12" s="18"/>
      <c r="F12" s="18"/>
      <c r="G12" s="18"/>
      <c r="H12" s="18"/>
      <c r="I12" s="18"/>
      <c r="J12" s="18"/>
      <c r="K12" s="58">
        <f t="shared" si="4"/>
        <v>3175.1900000000023</v>
      </c>
      <c r="L12" s="1">
        <v>10176.709999999999</v>
      </c>
      <c r="M12" s="58">
        <f t="shared" si="3"/>
        <v>-32889.22</v>
      </c>
      <c r="N12" s="44">
        <f t="shared" si="1"/>
        <v>-36064.410000000003</v>
      </c>
      <c r="O12" s="1">
        <v>31447.39</v>
      </c>
      <c r="P12" s="44">
        <f t="shared" si="2"/>
        <v>21270.68</v>
      </c>
      <c r="Q12" s="23">
        <v>8398.17</v>
      </c>
      <c r="R12" s="47">
        <f t="shared" si="5"/>
        <v>-23049.22</v>
      </c>
    </row>
    <row r="13" spans="1:18" ht="40.5" customHeight="1" outlineLevel="1" x14ac:dyDescent="0.2">
      <c r="A13" s="25" t="s">
        <v>49</v>
      </c>
      <c r="B13" s="15" t="s">
        <v>8</v>
      </c>
      <c r="C13" s="53">
        <v>143850.35999999999</v>
      </c>
      <c r="D13" s="1">
        <v>109632.4</v>
      </c>
      <c r="E13" s="18"/>
      <c r="F13" s="18"/>
      <c r="G13" s="18"/>
      <c r="H13" s="18"/>
      <c r="I13" s="18"/>
      <c r="J13" s="18"/>
      <c r="K13" s="58">
        <f t="shared" si="4"/>
        <v>-34217.959999999992</v>
      </c>
      <c r="L13" s="1">
        <v>29718.080000000002</v>
      </c>
      <c r="M13" s="58">
        <f t="shared" si="3"/>
        <v>-114132.27999999998</v>
      </c>
      <c r="N13" s="44">
        <f t="shared" si="1"/>
        <v>-79914.319999999992</v>
      </c>
      <c r="O13" s="1">
        <v>370</v>
      </c>
      <c r="P13" s="44">
        <f t="shared" si="2"/>
        <v>-29348.080000000002</v>
      </c>
      <c r="Q13" s="23">
        <v>370</v>
      </c>
      <c r="R13" s="47">
        <f t="shared" si="5"/>
        <v>0</v>
      </c>
    </row>
    <row r="14" spans="1:18" ht="33" customHeight="1" outlineLevel="1" x14ac:dyDescent="0.2">
      <c r="A14" s="25" t="s">
        <v>50</v>
      </c>
      <c r="B14" s="5" t="s">
        <v>9</v>
      </c>
      <c r="C14" s="53">
        <v>7883.82</v>
      </c>
      <c r="D14" s="1">
        <v>9876.7199999999993</v>
      </c>
      <c r="E14" s="18"/>
      <c r="F14" s="18"/>
      <c r="G14" s="18"/>
      <c r="H14" s="18"/>
      <c r="I14" s="18"/>
      <c r="J14" s="18"/>
      <c r="K14" s="58">
        <f t="shared" si="4"/>
        <v>1992.8999999999996</v>
      </c>
      <c r="L14" s="1">
        <v>9935.69</v>
      </c>
      <c r="M14" s="58">
        <f t="shared" si="3"/>
        <v>2051.8700000000008</v>
      </c>
      <c r="N14" s="44">
        <f t="shared" si="1"/>
        <v>58.970000000001164</v>
      </c>
      <c r="O14" s="1">
        <v>9935.69</v>
      </c>
      <c r="P14" s="44">
        <f t="shared" si="2"/>
        <v>0</v>
      </c>
      <c r="Q14" s="23">
        <v>9935.69</v>
      </c>
      <c r="R14" s="47">
        <f t="shared" si="5"/>
        <v>0</v>
      </c>
    </row>
    <row r="15" spans="1:18" ht="36" customHeight="1" outlineLevel="1" x14ac:dyDescent="0.2">
      <c r="A15" s="25" t="s">
        <v>16</v>
      </c>
      <c r="B15" s="15" t="s">
        <v>10</v>
      </c>
      <c r="C15" s="53">
        <v>65611.87</v>
      </c>
      <c r="D15" s="1">
        <v>114829.67</v>
      </c>
      <c r="E15" s="18"/>
      <c r="F15" s="18"/>
      <c r="G15" s="18"/>
      <c r="H15" s="18"/>
      <c r="I15" s="18"/>
      <c r="J15" s="18"/>
      <c r="K15" s="58">
        <f t="shared" si="4"/>
        <v>49217.8</v>
      </c>
      <c r="L15" s="1">
        <v>135877.18</v>
      </c>
      <c r="M15" s="58">
        <f t="shared" si="3"/>
        <v>70265.31</v>
      </c>
      <c r="N15" s="44">
        <f t="shared" si="1"/>
        <v>21047.509999999995</v>
      </c>
      <c r="O15" s="1">
        <v>77650.559999999998</v>
      </c>
      <c r="P15" s="44">
        <f t="shared" si="2"/>
        <v>-58226.619999999995</v>
      </c>
      <c r="Q15" s="23">
        <v>75769.97</v>
      </c>
      <c r="R15" s="47">
        <f t="shared" si="5"/>
        <v>-1880.5899999999965</v>
      </c>
    </row>
    <row r="16" spans="1:18" ht="35.85" customHeight="1" outlineLevel="1" x14ac:dyDescent="0.2">
      <c r="A16" s="25" t="s">
        <v>17</v>
      </c>
      <c r="B16" s="15" t="s">
        <v>11</v>
      </c>
      <c r="C16" s="53">
        <v>365900.68</v>
      </c>
      <c r="D16" s="1">
        <v>405477.29</v>
      </c>
      <c r="E16" s="18"/>
      <c r="F16" s="18"/>
      <c r="G16" s="18"/>
      <c r="H16" s="18"/>
      <c r="I16" s="18"/>
      <c r="J16" s="18"/>
      <c r="K16" s="58">
        <f t="shared" si="4"/>
        <v>39576.609999999986</v>
      </c>
      <c r="L16" s="1">
        <v>464282.17</v>
      </c>
      <c r="M16" s="58">
        <f t="shared" si="3"/>
        <v>98381.489999999991</v>
      </c>
      <c r="N16" s="44">
        <f t="shared" si="1"/>
        <v>58804.880000000005</v>
      </c>
      <c r="O16" s="1">
        <v>481445.89</v>
      </c>
      <c r="P16" s="44">
        <f t="shared" si="2"/>
        <v>17163.72000000003</v>
      </c>
      <c r="Q16" s="23">
        <v>498134.4</v>
      </c>
      <c r="R16" s="47">
        <f t="shared" si="5"/>
        <v>16688.510000000009</v>
      </c>
    </row>
    <row r="17" spans="1:18" ht="31.5" customHeight="1" x14ac:dyDescent="0.2">
      <c r="A17" s="25" t="s">
        <v>18</v>
      </c>
      <c r="B17" s="9" t="s">
        <v>12</v>
      </c>
      <c r="C17" s="54">
        <v>18000.599999999999</v>
      </c>
      <c r="D17" s="1">
        <v>27946.78</v>
      </c>
      <c r="K17" s="58">
        <f t="shared" si="4"/>
        <v>9946.18</v>
      </c>
      <c r="L17" s="14">
        <v>25404.04</v>
      </c>
      <c r="M17" s="58">
        <f t="shared" si="3"/>
        <v>7403.4400000000023</v>
      </c>
      <c r="N17" s="44">
        <f t="shared" si="1"/>
        <v>-2542.739999999998</v>
      </c>
      <c r="O17" s="60">
        <v>25404.04</v>
      </c>
      <c r="P17" s="44">
        <f t="shared" si="2"/>
        <v>0</v>
      </c>
      <c r="Q17" s="23">
        <v>25404.04</v>
      </c>
      <c r="R17" s="47">
        <f t="shared" si="5"/>
        <v>0</v>
      </c>
    </row>
    <row r="18" spans="1:18" ht="47.25" customHeight="1" outlineLevel="1" x14ac:dyDescent="0.2">
      <c r="A18" s="25" t="s">
        <v>19</v>
      </c>
      <c r="B18" s="12" t="s">
        <v>24</v>
      </c>
      <c r="C18" s="55">
        <v>2820.91</v>
      </c>
      <c r="D18" s="1">
        <v>3525</v>
      </c>
      <c r="E18" s="18"/>
      <c r="F18" s="18"/>
      <c r="G18" s="18"/>
      <c r="H18" s="18"/>
      <c r="I18" s="18"/>
      <c r="J18" s="18"/>
      <c r="K18" s="58">
        <f t="shared" si="4"/>
        <v>704.09000000000015</v>
      </c>
      <c r="L18" s="1">
        <v>3525</v>
      </c>
      <c r="M18" s="58">
        <f t="shared" si="3"/>
        <v>704.09000000000015</v>
      </c>
      <c r="N18" s="44">
        <f t="shared" si="1"/>
        <v>0</v>
      </c>
      <c r="O18" s="1">
        <v>3525</v>
      </c>
      <c r="P18" s="44">
        <f t="shared" si="2"/>
        <v>0</v>
      </c>
      <c r="Q18" s="23">
        <v>3525</v>
      </c>
      <c r="R18" s="47">
        <f t="shared" si="5"/>
        <v>0</v>
      </c>
    </row>
    <row r="19" spans="1:18" ht="26.25" customHeight="1" outlineLevel="1" x14ac:dyDescent="0.2">
      <c r="A19" s="26" t="s">
        <v>20</v>
      </c>
      <c r="B19" s="21" t="s">
        <v>13</v>
      </c>
      <c r="C19" s="55">
        <v>21897.73</v>
      </c>
      <c r="D19" s="1">
        <v>21831.22</v>
      </c>
      <c r="E19" s="19"/>
      <c r="F19" s="19"/>
      <c r="G19" s="19"/>
      <c r="H19" s="19"/>
      <c r="I19" s="19"/>
      <c r="J19" s="19"/>
      <c r="K19" s="58">
        <f t="shared" si="4"/>
        <v>-66.509999999998399</v>
      </c>
      <c r="L19" s="1">
        <v>1350</v>
      </c>
      <c r="M19" s="58">
        <f t="shared" si="3"/>
        <v>-20547.73</v>
      </c>
      <c r="N19" s="44">
        <f t="shared" si="1"/>
        <v>-20481.22</v>
      </c>
      <c r="O19" s="1">
        <v>1350</v>
      </c>
      <c r="P19" s="44">
        <f t="shared" si="2"/>
        <v>0</v>
      </c>
      <c r="Q19" s="23">
        <v>1350</v>
      </c>
      <c r="R19" s="47">
        <f t="shared" si="5"/>
        <v>0</v>
      </c>
    </row>
    <row r="20" spans="1:18" ht="39.75" customHeight="1" outlineLevel="1" x14ac:dyDescent="0.2">
      <c r="A20" s="26" t="s">
        <v>21</v>
      </c>
      <c r="B20" s="21" t="s">
        <v>14</v>
      </c>
      <c r="C20" s="55">
        <v>2290.88</v>
      </c>
      <c r="D20" s="1">
        <v>5434.75</v>
      </c>
      <c r="E20" s="19"/>
      <c r="F20" s="19"/>
      <c r="G20" s="19"/>
      <c r="H20" s="19"/>
      <c r="I20" s="19"/>
      <c r="J20" s="19"/>
      <c r="K20" s="58">
        <f t="shared" si="4"/>
        <v>3143.87</v>
      </c>
      <c r="L20" s="1">
        <v>23851.31</v>
      </c>
      <c r="M20" s="58">
        <f t="shared" si="3"/>
        <v>21560.43</v>
      </c>
      <c r="N20" s="44">
        <f t="shared" si="1"/>
        <v>18416.560000000001</v>
      </c>
      <c r="O20" s="1">
        <v>0</v>
      </c>
      <c r="P20" s="44">
        <f t="shared" si="2"/>
        <v>-23851.31</v>
      </c>
      <c r="Q20" s="23">
        <v>0</v>
      </c>
      <c r="R20" s="47">
        <f t="shared" si="5"/>
        <v>0</v>
      </c>
    </row>
    <row r="21" spans="1:18" ht="32.25" customHeight="1" outlineLevel="1" x14ac:dyDescent="0.2">
      <c r="A21" s="26" t="s">
        <v>22</v>
      </c>
      <c r="B21" s="21" t="s">
        <v>15</v>
      </c>
      <c r="C21" s="55">
        <v>14384.29</v>
      </c>
      <c r="D21" s="1">
        <v>25972.46</v>
      </c>
      <c r="E21" s="19"/>
      <c r="F21" s="19"/>
      <c r="G21" s="19"/>
      <c r="H21" s="19"/>
      <c r="I21" s="19"/>
      <c r="J21" s="19"/>
      <c r="K21" s="58">
        <f t="shared" si="4"/>
        <v>11588.169999999998</v>
      </c>
      <c r="L21" s="1">
        <v>13769.86</v>
      </c>
      <c r="M21" s="58">
        <f t="shared" si="3"/>
        <v>-614.43000000000029</v>
      </c>
      <c r="N21" s="44">
        <f t="shared" si="1"/>
        <v>-12202.599999999999</v>
      </c>
      <c r="O21" s="1">
        <v>22237.7</v>
      </c>
      <c r="P21" s="44">
        <f t="shared" si="2"/>
        <v>8467.84</v>
      </c>
      <c r="Q21" s="23">
        <v>22237.7</v>
      </c>
      <c r="R21" s="47">
        <f t="shared" si="5"/>
        <v>0</v>
      </c>
    </row>
    <row r="22" spans="1:18" ht="32.25" customHeight="1" outlineLevel="1" x14ac:dyDescent="0.2">
      <c r="A22" s="26" t="s">
        <v>23</v>
      </c>
      <c r="B22" s="27" t="s">
        <v>26</v>
      </c>
      <c r="C22" s="56">
        <v>70</v>
      </c>
      <c r="D22" s="1">
        <v>2000</v>
      </c>
      <c r="E22" s="19"/>
      <c r="F22" s="19"/>
      <c r="G22" s="19"/>
      <c r="H22" s="19"/>
      <c r="I22" s="19"/>
      <c r="J22" s="19"/>
      <c r="K22" s="58">
        <f t="shared" si="4"/>
        <v>1930</v>
      </c>
      <c r="L22" s="1">
        <v>0</v>
      </c>
      <c r="M22" s="58">
        <f t="shared" si="3"/>
        <v>-70</v>
      </c>
      <c r="N22" s="44">
        <f t="shared" si="1"/>
        <v>-2000</v>
      </c>
      <c r="O22" s="1">
        <v>0</v>
      </c>
      <c r="P22" s="44">
        <f t="shared" si="2"/>
        <v>0</v>
      </c>
      <c r="Q22" s="23">
        <v>0</v>
      </c>
      <c r="R22" s="47">
        <f t="shared" si="5"/>
        <v>0</v>
      </c>
    </row>
    <row r="23" spans="1:18" ht="32.25" customHeight="1" outlineLevel="1" x14ac:dyDescent="0.2">
      <c r="A23" s="26" t="s">
        <v>33</v>
      </c>
      <c r="B23" s="51" t="s">
        <v>32</v>
      </c>
      <c r="C23" s="56">
        <v>5</v>
      </c>
      <c r="D23" s="1">
        <v>5</v>
      </c>
      <c r="E23" s="24"/>
      <c r="F23" s="24"/>
      <c r="G23" s="24"/>
      <c r="H23" s="24"/>
      <c r="I23" s="24"/>
      <c r="J23" s="24"/>
      <c r="K23" s="58">
        <f t="shared" ref="K23:K24" si="6">D23-C23</f>
        <v>0</v>
      </c>
      <c r="L23" s="1">
        <v>10</v>
      </c>
      <c r="M23" s="58">
        <f t="shared" si="3"/>
        <v>5</v>
      </c>
      <c r="N23" s="44">
        <f t="shared" ref="N23:N24" si="7">L23-D23</f>
        <v>5</v>
      </c>
      <c r="O23" s="1">
        <v>10</v>
      </c>
      <c r="P23" s="44">
        <f t="shared" ref="P23:P24" si="8">O23-L23</f>
        <v>0</v>
      </c>
      <c r="Q23" s="23">
        <v>10</v>
      </c>
      <c r="R23" s="47">
        <f t="shared" ref="R23:R24" si="9">Q23-O23</f>
        <v>0</v>
      </c>
    </row>
    <row r="24" spans="1:18" ht="32.25" customHeight="1" outlineLevel="1" x14ac:dyDescent="0.2">
      <c r="A24" s="26" t="s">
        <v>40</v>
      </c>
      <c r="B24" s="59" t="s">
        <v>41</v>
      </c>
      <c r="C24" s="56">
        <v>0</v>
      </c>
      <c r="D24" s="1">
        <v>11300</v>
      </c>
      <c r="E24" s="24"/>
      <c r="F24" s="24"/>
      <c r="G24" s="24"/>
      <c r="H24" s="24"/>
      <c r="I24" s="24"/>
      <c r="J24" s="24"/>
      <c r="K24" s="58">
        <f t="shared" si="6"/>
        <v>11300</v>
      </c>
      <c r="L24" s="1">
        <v>0</v>
      </c>
      <c r="M24" s="58">
        <f t="shared" si="3"/>
        <v>0</v>
      </c>
      <c r="N24" s="44">
        <f t="shared" si="7"/>
        <v>-11300</v>
      </c>
      <c r="O24" s="1">
        <v>0</v>
      </c>
      <c r="P24" s="44">
        <f t="shared" si="8"/>
        <v>0</v>
      </c>
      <c r="Q24" s="23">
        <v>0</v>
      </c>
      <c r="R24" s="47">
        <f t="shared" si="9"/>
        <v>0</v>
      </c>
    </row>
    <row r="25" spans="1:18" ht="39.75" customHeight="1" outlineLevel="1" x14ac:dyDescent="0.2">
      <c r="A25" s="26" t="s">
        <v>43</v>
      </c>
      <c r="B25" s="59" t="s">
        <v>42</v>
      </c>
      <c r="C25" s="56">
        <v>0</v>
      </c>
      <c r="D25" s="1">
        <v>40</v>
      </c>
      <c r="E25" s="24"/>
      <c r="F25" s="24"/>
      <c r="G25" s="24"/>
      <c r="H25" s="24"/>
      <c r="I25" s="24"/>
      <c r="J25" s="24"/>
      <c r="K25" s="58">
        <f t="shared" si="4"/>
        <v>40</v>
      </c>
      <c r="L25" s="1">
        <v>0</v>
      </c>
      <c r="M25" s="58">
        <f t="shared" si="3"/>
        <v>0</v>
      </c>
      <c r="N25" s="44">
        <f t="shared" si="1"/>
        <v>-40</v>
      </c>
      <c r="O25" s="1">
        <v>0</v>
      </c>
      <c r="P25" s="44">
        <f t="shared" si="2"/>
        <v>0</v>
      </c>
      <c r="Q25" s="23">
        <v>0</v>
      </c>
      <c r="R25" s="47">
        <f t="shared" si="5"/>
        <v>0</v>
      </c>
    </row>
    <row r="26" spans="1:18" s="6" customFormat="1" ht="15.75" x14ac:dyDescent="0.25">
      <c r="A26" s="16"/>
      <c r="B26" s="10" t="s">
        <v>0</v>
      </c>
      <c r="C26" s="49">
        <f>C25+C22+C21+C20+C19+C18+C17+C16+C15+C14+C13+C12+C11+C10+C9+C8+C23+C24+C7</f>
        <v>688367.55999999994</v>
      </c>
      <c r="D26" s="48">
        <f>D8+D9+D10+D11+D12+D13+D14+D15+D16+D17+D18+D19+D20+D21+D22+D25+D23+D24+D7</f>
        <v>800188.53</v>
      </c>
      <c r="E26" s="36" t="e">
        <f>E8+E9+E10+E11+E12+E13+E14+E15+E16+E17+E18+E19+E20+E21+#REF!+#REF!+E22</f>
        <v>#REF!</v>
      </c>
      <c r="F26" s="36" t="e">
        <f>F8+F9+F10+F11+F12+F13+F14+F15+F16+F17+F18+F19+F20+F21+#REF!+#REF!+F22</f>
        <v>#REF!</v>
      </c>
      <c r="G26" s="36" t="e">
        <f>G8+G9+G10+G11+G12+G13+G14+G15+G16+G17+G18+G19+G20+G21+#REF!+#REF!+G22</f>
        <v>#REF!</v>
      </c>
      <c r="H26" s="36" t="e">
        <f>H8+H9+H10+H11+H12+H13+H14+H15+H16+H17+H18+H19+H20+H21+#REF!+#REF!+H22</f>
        <v>#REF!</v>
      </c>
      <c r="I26" s="36" t="e">
        <f>I8+I9+I10+I11+I12+I13+I14+I15+I16+I17+I18+I19+I20+I21+#REF!+#REF!+I22</f>
        <v>#REF!</v>
      </c>
      <c r="J26" s="52" t="e">
        <f>J8+J9+J10+J11+J12+J13+J14+J15+J16+J17+J18+J19+J20+J21+#REF!+#REF!+J22</f>
        <v>#REF!</v>
      </c>
      <c r="K26" s="58">
        <f t="shared" si="4"/>
        <v>111820.97000000009</v>
      </c>
      <c r="L26" s="49">
        <f>L8+L9+L10+L11+L12+L13+L14+L15+L16+L17+L18+L19+L20+L21+L22</f>
        <v>720284.61</v>
      </c>
      <c r="M26" s="58">
        <f t="shared" si="3"/>
        <v>31917.050000000047</v>
      </c>
      <c r="N26" s="44">
        <f t="shared" si="1"/>
        <v>-79903.920000000042</v>
      </c>
      <c r="O26" s="49">
        <f>O8+O9+O10+O11+O12+O13+O14+O15+O16+O17+O18+O19+O20+O21+O22+O7+O23+O24+O25</f>
        <v>654578.4</v>
      </c>
      <c r="P26" s="44">
        <f t="shared" si="2"/>
        <v>-65706.209999999963</v>
      </c>
      <c r="Q26" s="37">
        <f>Q8+Q9+Q10+Q11+Q12+Q13+Q14+Q15+Q16+Q17+Q18+Q19+Q20+Q21+Q22+Q7+Q23+Q24+Q25</f>
        <v>646337.31000000006</v>
      </c>
      <c r="R26" s="47">
        <f t="shared" si="5"/>
        <v>-8241.0899999999674</v>
      </c>
    </row>
  </sheetData>
  <mergeCells count="7">
    <mergeCell ref="A1:R1"/>
    <mergeCell ref="A3:A4"/>
    <mergeCell ref="B3:B4"/>
    <mergeCell ref="D3:D4"/>
    <mergeCell ref="L3:R3"/>
    <mergeCell ref="C3:C4"/>
    <mergeCell ref="K3:K4"/>
  </mergeCells>
  <pageMargins left="0.70866141732283472" right="0.70866141732283472" top="0.74803149606299213" bottom="0.74803149606299213" header="0.31496062992125984" footer="0.31496062992125984"/>
  <pageSetup paperSize="9" scale="81" fitToHeight="1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программы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104</cp:lastModifiedBy>
  <cp:lastPrinted>2020-12-08T04:53:52Z</cp:lastPrinted>
  <dcterms:created xsi:type="dcterms:W3CDTF">2019-06-18T02:48:46Z</dcterms:created>
  <dcterms:modified xsi:type="dcterms:W3CDTF">2022-11-24T01:05:21Z</dcterms:modified>
</cp:coreProperties>
</file>